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\Documents\ESCOLA DO AIF\"/>
    </mc:Choice>
  </mc:AlternateContent>
  <xr:revisionPtr revIDLastSave="0" documentId="8_{176A1F98-0AFA-42E4-80B5-1536A8112180}" xr6:coauthVersionLast="47" xr6:coauthVersionMax="47" xr10:uidLastSave="{00000000-0000-0000-0000-000000000000}"/>
  <bookViews>
    <workbookView xWindow="-28920" yWindow="-2280" windowWidth="29040" windowHeight="15720" xr2:uid="{00000000-000D-0000-FFFF-FFFF00000000}"/>
  </bookViews>
  <sheets>
    <sheet name="Despesas" sheetId="2" r:id="rId1"/>
    <sheet name="Cálculo para Precificação" sheetId="1" r:id="rId2"/>
  </sheets>
  <calcPr calcId="191029"/>
</workbook>
</file>

<file path=xl/calcChain.xml><?xml version="1.0" encoding="utf-8"?>
<calcChain xmlns="http://schemas.openxmlformats.org/spreadsheetml/2006/main">
  <c r="C26" i="2" l="1"/>
  <c r="B2" i="1" s="1"/>
  <c r="B26" i="2"/>
  <c r="D25" i="2"/>
  <c r="D24" i="2"/>
  <c r="D23" i="2"/>
  <c r="D22" i="2"/>
  <c r="D21" i="2"/>
  <c r="D20" i="2"/>
  <c r="D19" i="2"/>
  <c r="D18" i="2"/>
  <c r="D17" i="2"/>
  <c r="D16" i="2"/>
  <c r="C12" i="2"/>
  <c r="B1" i="1" s="1"/>
  <c r="B12" i="2"/>
  <c r="D11" i="2"/>
  <c r="D10" i="2"/>
  <c r="D9" i="2"/>
  <c r="D8" i="2"/>
  <c r="D7" i="2"/>
  <c r="D6" i="2"/>
  <c r="D5" i="2"/>
  <c r="D4" i="2"/>
  <c r="D3" i="2"/>
  <c r="D2" i="2"/>
  <c r="D26" i="2" l="1"/>
  <c r="D12" i="2"/>
  <c r="B3" i="1"/>
  <c r="B5" i="1" l="1"/>
  <c r="B6" i="1" s="1"/>
  <c r="B9" i="1" s="1"/>
  <c r="B10" i="1" s="1"/>
</calcChain>
</file>

<file path=xl/sharedStrings.xml><?xml version="1.0" encoding="utf-8"?>
<sst xmlns="http://schemas.openxmlformats.org/spreadsheetml/2006/main" count="25" uniqueCount="21">
  <si>
    <t>Total de Despesas Fixas (A)</t>
  </si>
  <si>
    <t>Total de Despesas Variáveis (B)</t>
  </si>
  <si>
    <t>Total Geral de Despesas (C = A + B)</t>
  </si>
  <si>
    <t>Custo por hora (D)</t>
  </si>
  <si>
    <t>Custo total do tempo (E = D * Horas trabalhadas)</t>
  </si>
  <si>
    <t>Margem de Lucro (%)</t>
  </si>
  <si>
    <t>Custo Projetado</t>
  </si>
  <si>
    <t>Custo Real</t>
  </si>
  <si>
    <t>Diferença</t>
  </si>
  <si>
    <t>Total</t>
  </si>
  <si>
    <t>FIXAS</t>
  </si>
  <si>
    <t>VARIÁVEIS</t>
  </si>
  <si>
    <t>Horas Trabalhadas</t>
  </si>
  <si>
    <t>Lucro sobre o custo (P = C * Margem de Lucro)</t>
  </si>
  <si>
    <t>Preço Final (G = C + P)</t>
  </si>
  <si>
    <t>Energia</t>
  </si>
  <si>
    <t>Internet</t>
  </si>
  <si>
    <t>água</t>
  </si>
  <si>
    <t>escola</t>
  </si>
  <si>
    <t>transporte</t>
  </si>
  <si>
    <t>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</si>
</sst>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&quot;R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44" fontId="0" fillId="0" borderId="0" xfId="2" applyFont="1" applyAlignment="1">
      <alignment vertical="center"/>
    </xf>
    <xf numFmtId="44" fontId="1" fillId="2" borderId="0" xfId="2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4" borderId="0" xfId="0" applyFill="1" applyAlignment="1">
      <alignment vertical="center"/>
    </xf>
    <xf numFmtId="9" fontId="0" fillId="4" borderId="0" xfId="3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shrinkToFit="1"/>
    </xf>
    <xf numFmtId="165" fontId="3" fillId="0" borderId="2" xfId="0" applyNumberFormat="1" applyFont="1" applyBorder="1"/>
    <xf numFmtId="165" fontId="3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Border="1"/>
    <xf numFmtId="165" fontId="1" fillId="3" borderId="0" xfId="2" applyNumberFormat="1" applyFont="1" applyFill="1" applyAlignment="1">
      <alignment vertical="center"/>
    </xf>
    <xf numFmtId="165" fontId="0" fillId="0" borderId="0" xfId="2" applyNumberFormat="1" applyFont="1" applyAlignment="1">
      <alignment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&quot;R$&quot;#,##0"/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&quot;R$&quot;#,##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&quot;R$&quot;#,##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/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&quot;R$&quot;#,##0"/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&quot;R$&quot;#,##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&quot;R$&quot;#,##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9B3DD9-73BF-47D3-983F-0126C080A592}" name="Tabela1" displayName="Tabela1" ref="A1:D12" totalsRowCount="1" headerRowDxfId="23" dataDxfId="22" totalsRowDxfId="20" tableBorderDxfId="21">
  <autoFilter ref="A1:D11" xr:uid="{5F9B3DD9-73BF-47D3-983F-0126C080A592}"/>
  <tableColumns count="4">
    <tableColumn id="1" xr3:uid="{5960A715-6AEB-4019-AEB0-A274DA2AEC3C}" name="FIXAS" totalsRowLabel="Total" dataDxfId="19" totalsRowDxfId="7"/>
    <tableColumn id="2" xr3:uid="{42D8CED9-9C1C-4D21-82E4-3A329F562DBD}" name="Custo Projetado" totalsRowFunction="sum" dataDxfId="18" totalsRowDxfId="6"/>
    <tableColumn id="3" xr3:uid="{A1E8CB34-CF4F-48E1-89AA-FE7B19D6B8D1}" name="Custo Real" totalsRowFunction="sum" dataDxfId="17" totalsRowDxfId="5"/>
    <tableColumn id="4" xr3:uid="{56B2863A-D6BD-40F7-9188-E44F6E1B70F1}" name="Diferença" totalsRowFunction="sum" dataDxfId="16" totalsRowDxfId="4">
      <calculatedColumnFormula>Tabela1[Custo Projetado]-Tabela1[Custo Real]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2E372D-BB99-4E58-847C-688886AD2B95}" name="Tabela13" displayName="Tabela13" ref="A15:D26" totalsRowCount="1" headerRowDxfId="15" dataDxfId="14" totalsRowDxfId="12" tableBorderDxfId="13">
  <autoFilter ref="A15:D25" xr:uid="{212E372D-BB99-4E58-847C-688886AD2B95}"/>
  <tableColumns count="4">
    <tableColumn id="1" xr3:uid="{C9861CC2-13C6-47DA-AAF7-A2C97BE03BB1}" name="VARIÁVEIS" totalsRowLabel="Total" dataDxfId="11" totalsRowDxfId="3"/>
    <tableColumn id="2" xr3:uid="{56806045-EDFA-4BE6-9B22-781BD25B419C}" name="Custo Projetado" totalsRowFunction="sum" dataDxfId="10" totalsRowDxfId="2"/>
    <tableColumn id="3" xr3:uid="{A1A73663-98DC-478D-9F76-E2EC0AFF6C66}" name="Custo Real" totalsRowFunction="sum" dataDxfId="9" totalsRowDxfId="1"/>
    <tableColumn id="4" xr3:uid="{601972B1-CE6D-4A08-A399-6922D29CCE34}" name="Diferença" totalsRowFunction="sum" dataDxfId="8" totalsRowDxfId="0">
      <calculatedColumnFormula>Tabela13[Custo Projetado]-Tabela13[Custo Real]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1A4A-D6D8-4204-8FAF-92E7BD385102}">
  <dimension ref="A1:D26"/>
  <sheetViews>
    <sheetView tabSelected="1" workbookViewId="0">
      <selection activeCell="C12" sqref="C12"/>
    </sheetView>
  </sheetViews>
  <sheetFormatPr defaultColWidth="21.85546875" defaultRowHeight="15" x14ac:dyDescent="0.25"/>
  <cols>
    <col min="5" max="5" width="8" customWidth="1"/>
  </cols>
  <sheetData>
    <row r="1" spans="1:4" x14ac:dyDescent="0.25">
      <c r="A1" s="8" t="s">
        <v>10</v>
      </c>
      <c r="B1" s="9" t="s">
        <v>6</v>
      </c>
      <c r="C1" s="9" t="s">
        <v>7</v>
      </c>
      <c r="D1" s="10" t="s">
        <v>8</v>
      </c>
    </row>
    <row r="2" spans="1:4" x14ac:dyDescent="0.25">
      <c r="A2" s="11" t="s">
        <v>15</v>
      </c>
      <c r="B2" s="12">
        <v>55</v>
      </c>
      <c r="C2" s="12">
        <v>59</v>
      </c>
      <c r="D2" s="13">
        <f>Tabela1[Custo Projetado]-Tabela1[Custo Real]</f>
        <v>-4</v>
      </c>
    </row>
    <row r="3" spans="1:4" x14ac:dyDescent="0.25">
      <c r="A3" s="11" t="s">
        <v>16</v>
      </c>
      <c r="B3" s="12">
        <v>150</v>
      </c>
      <c r="C3" s="12">
        <v>150</v>
      </c>
      <c r="D3" s="13">
        <f>Tabela1[Custo Projetado]-Tabela1[Custo Real]</f>
        <v>0</v>
      </c>
    </row>
    <row r="4" spans="1:4" x14ac:dyDescent="0.25">
      <c r="A4" s="11" t="s">
        <v>17</v>
      </c>
      <c r="B4" s="12">
        <v>89</v>
      </c>
      <c r="C4" s="12">
        <v>77</v>
      </c>
      <c r="D4" s="13">
        <f>Tabela1[Custo Projetado]-Tabela1[Custo Real]</f>
        <v>12</v>
      </c>
    </row>
    <row r="5" spans="1:4" x14ac:dyDescent="0.25">
      <c r="A5" s="11" t="s">
        <v>18</v>
      </c>
      <c r="B5" s="12">
        <v>230</v>
      </c>
      <c r="C5" s="12">
        <v>230</v>
      </c>
      <c r="D5" s="13">
        <f>Tabela1[Custo Projetado]-Tabela1[Custo Real]</f>
        <v>0</v>
      </c>
    </row>
    <row r="6" spans="1:4" x14ac:dyDescent="0.25">
      <c r="A6" s="11"/>
      <c r="B6" s="12"/>
      <c r="C6" s="12"/>
      <c r="D6" s="13">
        <f>Tabela1[Custo Projetado]-Tabela1[Custo Real]</f>
        <v>0</v>
      </c>
    </row>
    <row r="7" spans="1:4" x14ac:dyDescent="0.25">
      <c r="A7" s="11"/>
      <c r="B7" s="12"/>
      <c r="C7" s="12"/>
      <c r="D7" s="13">
        <f>Tabela1[Custo Projetado]-Tabela1[Custo Real]</f>
        <v>0</v>
      </c>
    </row>
    <row r="8" spans="1:4" x14ac:dyDescent="0.25">
      <c r="A8" s="11"/>
      <c r="B8" s="12"/>
      <c r="C8" s="12"/>
      <c r="D8" s="13">
        <f>Tabela1[Custo Projetado]-Tabela1[Custo Real]</f>
        <v>0</v>
      </c>
    </row>
    <row r="9" spans="1:4" x14ac:dyDescent="0.25">
      <c r="A9" s="11"/>
      <c r="B9" s="12"/>
      <c r="C9" s="12"/>
      <c r="D9" s="13">
        <f>Tabela1[Custo Projetado]-Tabela1[Custo Real]</f>
        <v>0</v>
      </c>
    </row>
    <row r="10" spans="1:4" x14ac:dyDescent="0.25">
      <c r="A10" s="11"/>
      <c r="B10" s="12"/>
      <c r="C10" s="12"/>
      <c r="D10" s="13">
        <f>Tabela1[Custo Projetado]-Tabela1[Custo Real]</f>
        <v>0</v>
      </c>
    </row>
    <row r="11" spans="1:4" x14ac:dyDescent="0.25">
      <c r="A11" s="11"/>
      <c r="B11" s="12"/>
      <c r="C11" s="12"/>
      <c r="D11" s="13">
        <f>Tabela1[Custo Projetado]-Tabela1[Custo Real]</f>
        <v>0</v>
      </c>
    </row>
    <row r="12" spans="1:4" x14ac:dyDescent="0.25">
      <c r="A12" s="8" t="s">
        <v>9</v>
      </c>
      <c r="B12" s="12">
        <f>SUBTOTAL(109,Tabela1[Custo Projetado])</f>
        <v>524</v>
      </c>
      <c r="C12" s="12">
        <f>SUBTOTAL(109,Tabela1[Custo Real])</f>
        <v>516</v>
      </c>
      <c r="D12" s="14">
        <f>SUBTOTAL(109,Tabela1[Diferença])</f>
        <v>8</v>
      </c>
    </row>
    <row r="15" spans="1:4" x14ac:dyDescent="0.25">
      <c r="A15" s="8" t="s">
        <v>11</v>
      </c>
      <c r="B15" s="9" t="s">
        <v>6</v>
      </c>
      <c r="C15" s="9" t="s">
        <v>7</v>
      </c>
      <c r="D15" s="10" t="s">
        <v>8</v>
      </c>
    </row>
    <row r="16" spans="1:4" x14ac:dyDescent="0.25">
      <c r="A16" s="11" t="s">
        <v>19</v>
      </c>
      <c r="B16" s="12">
        <v>500</v>
      </c>
      <c r="C16" s="12">
        <v>450</v>
      </c>
      <c r="D16" s="13">
        <f>Tabela13[Custo Projetado]-Tabela13[Custo Real]</f>
        <v>50</v>
      </c>
    </row>
    <row r="17" spans="1:4" x14ac:dyDescent="0.25">
      <c r="A17" s="11" t="s">
        <v>20</v>
      </c>
      <c r="B17" s="12">
        <v>1500</v>
      </c>
      <c r="C17" s="12">
        <v>1800</v>
      </c>
      <c r="D17" s="13">
        <f>Tabela13[Custo Projetado]-Tabela13[Custo Real]</f>
        <v>-300</v>
      </c>
    </row>
    <row r="18" spans="1:4" x14ac:dyDescent="0.25">
      <c r="A18" s="11"/>
      <c r="B18" s="12"/>
      <c r="C18" s="12"/>
      <c r="D18" s="13">
        <f>Tabela13[Custo Projetado]-Tabela13[Custo Real]</f>
        <v>0</v>
      </c>
    </row>
    <row r="19" spans="1:4" x14ac:dyDescent="0.25">
      <c r="A19" s="11"/>
      <c r="B19" s="12"/>
      <c r="C19" s="12"/>
      <c r="D19" s="13">
        <f>Tabela13[Custo Projetado]-Tabela13[Custo Real]</f>
        <v>0</v>
      </c>
    </row>
    <row r="20" spans="1:4" x14ac:dyDescent="0.25">
      <c r="A20" s="11"/>
      <c r="B20" s="12"/>
      <c r="C20" s="12"/>
      <c r="D20" s="13">
        <f>Tabela13[Custo Projetado]-Tabela13[Custo Real]</f>
        <v>0</v>
      </c>
    </row>
    <row r="21" spans="1:4" x14ac:dyDescent="0.25">
      <c r="A21" s="11"/>
      <c r="B21" s="12"/>
      <c r="C21" s="12"/>
      <c r="D21" s="13">
        <f>Tabela13[Custo Projetado]-Tabela13[Custo Real]</f>
        <v>0</v>
      </c>
    </row>
    <row r="22" spans="1:4" x14ac:dyDescent="0.25">
      <c r="A22" s="11"/>
      <c r="B22" s="12"/>
      <c r="C22" s="12"/>
      <c r="D22" s="13">
        <f>Tabela13[Custo Projetado]-Tabela13[Custo Real]</f>
        <v>0</v>
      </c>
    </row>
    <row r="23" spans="1:4" x14ac:dyDescent="0.25">
      <c r="A23" s="11"/>
      <c r="B23" s="12"/>
      <c r="C23" s="12"/>
      <c r="D23" s="13">
        <f>Tabela13[Custo Projetado]-Tabela13[Custo Real]</f>
        <v>0</v>
      </c>
    </row>
    <row r="24" spans="1:4" x14ac:dyDescent="0.25">
      <c r="A24" s="11"/>
      <c r="B24" s="12"/>
      <c r="C24" s="12"/>
      <c r="D24" s="13">
        <f>Tabela13[Custo Projetado]-Tabela13[Custo Real]</f>
        <v>0</v>
      </c>
    </row>
    <row r="25" spans="1:4" x14ac:dyDescent="0.25">
      <c r="A25" s="11"/>
      <c r="B25" s="12"/>
      <c r="C25" s="12"/>
      <c r="D25" s="13">
        <f>Tabela13[Custo Projetado]-Tabela13[Custo Real]</f>
        <v>0</v>
      </c>
    </row>
    <row r="26" spans="1:4" x14ac:dyDescent="0.25">
      <c r="A26" s="8" t="s">
        <v>9</v>
      </c>
      <c r="B26" s="12">
        <f>SUBTOTAL(109,Tabela13[Custo Projetado])</f>
        <v>2000</v>
      </c>
      <c r="C26" s="12">
        <f>SUBTOTAL(109,Tabela13[Custo Real])</f>
        <v>2250</v>
      </c>
      <c r="D26" s="14">
        <f>SUBTOTAL(109,Tabela13[Diferença])</f>
        <v>-250</v>
      </c>
    </row>
  </sheetData>
  <conditionalFormatting sqref="D2:D12">
    <cfRule type="iconSet" priority="2">
      <iconSet iconSet="3Signs">
        <cfvo type="percent" val="0"/>
        <cfvo type="num" val="-20"/>
        <cfvo type="num" val="0"/>
      </iconSet>
    </cfRule>
  </conditionalFormatting>
  <conditionalFormatting sqref="D16:D26">
    <cfRule type="iconSet" priority="1">
      <iconSet iconSet="3Signs">
        <cfvo type="percent" val="0"/>
        <cfvo type="num" val="-20"/>
        <cfvo type="num" val="0"/>
      </iconSet>
    </cfRule>
  </conditionalFormatting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A13" sqref="A13"/>
    </sheetView>
  </sheetViews>
  <sheetFormatPr defaultRowHeight="23.25" customHeight="1" x14ac:dyDescent="0.25"/>
  <cols>
    <col min="1" max="1" width="46.140625" style="1" customWidth="1"/>
    <col min="2" max="2" width="24.7109375" style="1" customWidth="1"/>
    <col min="3" max="16384" width="9.140625" style="1"/>
  </cols>
  <sheetData>
    <row r="1" spans="1:2" ht="23.25" customHeight="1" x14ac:dyDescent="0.25">
      <c r="A1" s="1" t="s">
        <v>0</v>
      </c>
      <c r="B1" s="15">
        <f>Tabela1[[#Totals],[Custo Real]]</f>
        <v>516</v>
      </c>
    </row>
    <row r="2" spans="1:2" ht="23.25" customHeight="1" x14ac:dyDescent="0.25">
      <c r="A2" s="1" t="s">
        <v>1</v>
      </c>
      <c r="B2" s="16">
        <f>Tabela13[[#Totals],[Custo Real]]</f>
        <v>2250</v>
      </c>
    </row>
    <row r="3" spans="1:2" ht="23.25" customHeight="1" x14ac:dyDescent="0.25">
      <c r="A3" s="1" t="s">
        <v>2</v>
      </c>
      <c r="B3" s="3">
        <f>SUM(B1:B2)</f>
        <v>2766</v>
      </c>
    </row>
    <row r="4" spans="1:2" ht="23.25" customHeight="1" x14ac:dyDescent="0.25">
      <c r="A4" s="5" t="s">
        <v>5</v>
      </c>
      <c r="B4" s="6">
        <v>1.5</v>
      </c>
    </row>
    <row r="5" spans="1:2" ht="23.25" customHeight="1" x14ac:dyDescent="0.25">
      <c r="A5" s="1" t="s">
        <v>13</v>
      </c>
      <c r="B5" s="2">
        <f>B3*B4</f>
        <v>4149</v>
      </c>
    </row>
    <row r="6" spans="1:2" ht="23.25" customHeight="1" x14ac:dyDescent="0.25">
      <c r="A6" s="7" t="s">
        <v>14</v>
      </c>
      <c r="B6" s="3">
        <f>B3+B5</f>
        <v>6915</v>
      </c>
    </row>
    <row r="8" spans="1:2" ht="23.25" customHeight="1" x14ac:dyDescent="0.25">
      <c r="A8" s="1" t="s">
        <v>12</v>
      </c>
      <c r="B8" s="4">
        <v>100</v>
      </c>
    </row>
    <row r="9" spans="1:2" ht="23.25" customHeight="1" x14ac:dyDescent="0.25">
      <c r="A9" s="1" t="s">
        <v>3</v>
      </c>
      <c r="B9" s="2">
        <f>B6/B8</f>
        <v>69.150000000000006</v>
      </c>
    </row>
    <row r="10" spans="1:2" ht="23.25" customHeight="1" x14ac:dyDescent="0.25">
      <c r="A10" s="1" t="s">
        <v>4</v>
      </c>
      <c r="B10" s="2">
        <f>B8*B9</f>
        <v>6915.0000000000009</v>
      </c>
    </row>
    <row r="12" spans="1:2" ht="23.25" customHeight="1" x14ac:dyDescent="0.25">
      <c r="A12" s="1">
        <v>1500</v>
      </c>
    </row>
    <row r="13" spans="1:2" ht="23.25" customHeight="1" x14ac:dyDescent="0.25">
      <c r="A13" s="1">
        <v>2000</v>
      </c>
    </row>
    <row r="14" spans="1:2" ht="23.25" customHeight="1" x14ac:dyDescent="0.25">
      <c r="A14" s="1">
        <v>3500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</vt:lpstr>
      <vt:lpstr>Cálculo para Precificação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Patricia Alves</cp:lastModifiedBy>
  <dcterms:created xsi:type="dcterms:W3CDTF">2024-12-19T21:33:51Z</dcterms:created>
  <dcterms:modified xsi:type="dcterms:W3CDTF">2025-02-17T23:42:25Z</dcterms:modified>
</cp:coreProperties>
</file>